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rgány MAS KJH\Sněm\2021\25.11.2021\Podklady\"/>
    </mc:Choice>
  </mc:AlternateContent>
  <xr:revisionPtr revIDLastSave="0" documentId="13_ncr:1_{29745F1C-D48F-4A4A-B6FB-04C20B074B01}" xr6:coauthVersionLast="47" xr6:coauthVersionMax="47" xr10:uidLastSave="{00000000-0000-0000-0000-000000000000}"/>
  <bookViews>
    <workbookView xWindow="-120" yWindow="-120" windowWidth="29040" windowHeight="15840" activeTab="1" xr2:uid="{E6DBF76C-B3CA-4CEC-B82F-987F3439C24D}"/>
  </bookViews>
  <sheets>
    <sheet name="PRV_projekty" sheetId="3" r:id="rId1"/>
    <sheet name="PRV_čerpá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3" l="1"/>
  <c r="H54" i="3" l="1"/>
  <c r="G54" i="3"/>
  <c r="F54" i="3"/>
  <c r="E54" i="3"/>
  <c r="D54" i="3"/>
  <c r="E48" i="3"/>
  <c r="F48" i="3"/>
  <c r="G48" i="3"/>
  <c r="H48" i="3"/>
  <c r="D48" i="3"/>
  <c r="E9" i="2" l="1"/>
  <c r="E8" i="2"/>
  <c r="E6" i="2"/>
  <c r="E4" i="2"/>
  <c r="E3" i="2"/>
  <c r="E7" i="2"/>
  <c r="H40" i="3"/>
  <c r="H34" i="3"/>
  <c r="H29" i="3"/>
  <c r="H14" i="3"/>
  <c r="H21" i="3"/>
  <c r="H6" i="3"/>
  <c r="G40" i="3"/>
  <c r="F40" i="3"/>
  <c r="D40" i="3"/>
  <c r="G34" i="3"/>
  <c r="F34" i="3"/>
  <c r="E34" i="3"/>
  <c r="D34" i="3"/>
  <c r="C58" i="3" l="1"/>
  <c r="C57" i="3"/>
  <c r="C61" i="3" s="1"/>
  <c r="C63" i="3" s="1"/>
  <c r="D64" i="3" s="1"/>
  <c r="B10" i="2"/>
  <c r="E5" i="2" l="1"/>
  <c r="E2" i="2"/>
  <c r="G6" i="3" l="1"/>
  <c r="G29" i="3" l="1"/>
  <c r="G21" i="3"/>
  <c r="G14" i="3"/>
  <c r="F29" i="3"/>
  <c r="F21" i="3"/>
  <c r="F14" i="3"/>
  <c r="E14" i="3"/>
  <c r="F6" i="3"/>
  <c r="C10" i="2"/>
  <c r="D6" i="3" l="1"/>
  <c r="E6" i="3"/>
  <c r="D14" i="3"/>
  <c r="D21" i="3"/>
  <c r="E21" i="3"/>
  <c r="D29" i="3"/>
  <c r="E10" i="2" l="1"/>
  <c r="D10" i="2"/>
</calcChain>
</file>

<file path=xl/sharedStrings.xml><?xml version="1.0" encoding="utf-8"?>
<sst xmlns="http://schemas.openxmlformats.org/spreadsheetml/2006/main" count="190" uniqueCount="94">
  <si>
    <t>Opatření SCLLD v PRV</t>
  </si>
  <si>
    <t>F1 - Investice do zemědělských podniků</t>
  </si>
  <si>
    <t>F2 - Lesnická infrastruktura</t>
  </si>
  <si>
    <t>F3 - Zemědělská infrastruktura</t>
  </si>
  <si>
    <t>F4 - Podpora investic na založení nebo rozvoj nezemědělských činností</t>
  </si>
  <si>
    <t>F5 - Neproduktivní investice v lesích</t>
  </si>
  <si>
    <t>F6 - Investice do lesnických technologií a zpracování lesnických produktů, jejich mobilizace a uvádění na trh</t>
  </si>
  <si>
    <t>F7 - spolupráce MAS</t>
  </si>
  <si>
    <t>ukončena administrace</t>
  </si>
  <si>
    <t>Obec Kohoutov</t>
  </si>
  <si>
    <t>V obecním lese Kohoutov vlastní technikou</t>
  </si>
  <si>
    <t>Vladislav Vlačiha</t>
  </si>
  <si>
    <t>Pořízení lesnické techniky</t>
  </si>
  <si>
    <t>Jaroslav Prouza</t>
  </si>
  <si>
    <t>Pořízení traktorového lesnického navijáku a čelního rampovače</t>
  </si>
  <si>
    <t>Obec Chotěvice</t>
  </si>
  <si>
    <t>Nákup vyvážecího vleku s hydraulickou rukou</t>
  </si>
  <si>
    <t>F6 - INVESTICE DO LESNICKÝCH TECHNOLOGIÍ A ZPRACOVÁNÍ LESNICKÝCH PRODUKTŮ, JEJICH MOBILZACE A UVÁDĚNÍ NA TRH</t>
  </si>
  <si>
    <t>Poznámka</t>
  </si>
  <si>
    <t>Dotace po ŽOP – zde bude aktuálně Kč</t>
  </si>
  <si>
    <t>Celkové způsobilé výdaje</t>
  </si>
  <si>
    <t>Název žadatele</t>
  </si>
  <si>
    <t>Název projektu</t>
  </si>
  <si>
    <t>Výzva č. 2</t>
  </si>
  <si>
    <t>Lesní stezka KOHOUTOV</t>
  </si>
  <si>
    <t>Obec Suchovršice</t>
  </si>
  <si>
    <t>Lesní park Suchovršice-Lhotka</t>
  </si>
  <si>
    <t>Město Úpice</t>
  </si>
  <si>
    <t>Posílení rekreační funkce městských lesů Úpice</t>
  </si>
  <si>
    <t>F5 - NEPRODUKTIVNÍ INVESTICE V LESÍCH</t>
  </si>
  <si>
    <t>Vlastimil Vlček</t>
  </si>
  <si>
    <t>Mobilní restaurátorská dílna</t>
  </si>
  <si>
    <t>Miroslav Popov</t>
  </si>
  <si>
    <t xml:space="preserve">Pořízení nové výrobní technologie pro zpracování  kompozitních materiálů </t>
  </si>
  <si>
    <t>Milan Horák</t>
  </si>
  <si>
    <t>Pilařská výroba</t>
  </si>
  <si>
    <t>REST.TU s.r.o.</t>
  </si>
  <si>
    <t>Vybavení klempířské dílny</t>
  </si>
  <si>
    <t>F4 - PODPORA INVESTIC NA ZALOŽENÍ NEBO ROZVOJ NEZEMĚDĚLSKÝCH ČINNOSTÍ</t>
  </si>
  <si>
    <t>Václav Klecar</t>
  </si>
  <si>
    <t>Technická vybavenost</t>
  </si>
  <si>
    <t>MVDr. Tomáš Krejčí</t>
  </si>
  <si>
    <t>Zvýšení celkové výkonnosti a udržitelnosti zemědělského podniku</t>
  </si>
  <si>
    <t>Bonafarm, s.r.o</t>
  </si>
  <si>
    <t>Pořízení techniky začínajícího zemědělce</t>
  </si>
  <si>
    <t>F1 - INVESTICE DO ZEMĚDĚLSKÝCH PODNIKŮ</t>
  </si>
  <si>
    <t>Přidělená dotace dle smlouvy</t>
  </si>
  <si>
    <t>Výzva č. 1</t>
  </si>
  <si>
    <t xml:space="preserve">PRV: INVESTICE DO ZEMĚDĚLSKÝCH PODNIKŮ </t>
  </si>
  <si>
    <t>Celkem</t>
  </si>
  <si>
    <t>PRV: NEPRODUKTIVNÍ INVESTICE V LESÍCH</t>
  </si>
  <si>
    <t>PRV: PODPORA INVESTIC NA ZALOŽENÍ NEBO ROZVOJ NEZEMĚDĚLSKÝCH ČINNOSTÍ</t>
  </si>
  <si>
    <t>PRV: INVESTICE DO LESNICKÝCH TECHNOLOGIÍ A ZPRACOVÁNÍ LESNICKÝCH PRODUKTŮ, JEJICH MOBILIZACE A UVÁDĚNÍ NA TRH</t>
  </si>
  <si>
    <t>Vybrané projekty</t>
  </si>
  <si>
    <t>Přijaté žádosti</t>
  </si>
  <si>
    <t xml:space="preserve">Vybrané žádosti </t>
  </si>
  <si>
    <t xml:space="preserve">Po zpracování SZIF </t>
  </si>
  <si>
    <t>Projekty</t>
  </si>
  <si>
    <t>Částka</t>
  </si>
  <si>
    <t>v administraci</t>
  </si>
  <si>
    <t>Částka ve výzvách</t>
  </si>
  <si>
    <t>Alokace MZE ČR</t>
  </si>
  <si>
    <t>Zbývá rozdělit</t>
  </si>
  <si>
    <t>Výzva č. 3</t>
  </si>
  <si>
    <t>Lesní technika pro obec Kohoutov</t>
  </si>
  <si>
    <t>Naučná stezka Velbaba</t>
  </si>
  <si>
    <t>proplaceno</t>
  </si>
  <si>
    <t>dohoda podepsána</t>
  </si>
  <si>
    <t>podaná ŽOP</t>
  </si>
  <si>
    <r>
      <t xml:space="preserve">ALOKACE PO ZMĚNĚ SCLLD červen 2020
</t>
    </r>
    <r>
      <rPr>
        <sz val="12"/>
        <rFont val="Calibri"/>
        <family val="2"/>
        <charset val="238"/>
      </rPr>
      <t xml:space="preserve">Příspěvek EU = výše dotace </t>
    </r>
  </si>
  <si>
    <r>
      <t xml:space="preserve">ČERPÁNÍ k 31.10.2021
</t>
    </r>
    <r>
      <rPr>
        <sz val="12"/>
        <rFont val="Calibri"/>
        <family val="2"/>
        <charset val="238"/>
      </rPr>
      <t>Příspěvek EU = výše dotace</t>
    </r>
  </si>
  <si>
    <t xml:space="preserve">Žádosti ve fázi zpracování SZIF 
k 31.10.2021 </t>
  </si>
  <si>
    <t>Výzva č. 4</t>
  </si>
  <si>
    <t>PRV: ZÁKLADNÍ SLUŽBY A OBNOVA VESNIC VE VENKOVSKÝCH OBLASTECH</t>
  </si>
  <si>
    <t xml:space="preserve">F8 - čl. 20 - AKTIVITA:  MATEŘSKÉ A ZÁKLADNÍ ŠKOLY </t>
  </si>
  <si>
    <t>F8 - čl. 20 - AKTIVITA: VYBRANÉ KULTURNÍ PAMÁTKY</t>
  </si>
  <si>
    <t>Obnova herních prvků, doplnění venkovního mobiliáře a zabezpečení zahrady MŠ</t>
  </si>
  <si>
    <t>Město Pilníkov</t>
  </si>
  <si>
    <t>ZŠ a MŠ Vítězná - Modernizace elektroinstalace budovy školy včetně výměny svítidel kmenových učeben 2.NP, 1. etapa</t>
  </si>
  <si>
    <t>Mateřská škola Úpice - Revitalizace školní zahrady MŠ Jaromír</t>
  </si>
  <si>
    <t>ZŠ Úpice - Lány - Úprava prostor školní družiny</t>
  </si>
  <si>
    <t>Základní škola a Mateřská škola, Vítězná, okres Trutnov</t>
  </si>
  <si>
    <t>Základní škola Úpice - Lány</t>
  </si>
  <si>
    <t>administrativní kontrola</t>
  </si>
  <si>
    <t>před podpisem dohody</t>
  </si>
  <si>
    <t>Stavebí úpravy kostela Církve československé husitské v Úpici</t>
  </si>
  <si>
    <t>Krucifix na podstavě, osada Vyhnánov</t>
  </si>
  <si>
    <t>Náboženská obec Církve československé husitské v Úpici</t>
  </si>
  <si>
    <t>F8 - Základní služby a obnova vesnic ve venkovských oblastech (čl. 20)</t>
  </si>
  <si>
    <t>Snížení alokace o</t>
  </si>
  <si>
    <t xml:space="preserve"> po snížení</t>
  </si>
  <si>
    <t>Zbývající alokace pro další výzvy v přechodném období</t>
  </si>
  <si>
    <t xml:space="preserve">Část alokace z nového období 2021-27 (Přechodné období PRV) </t>
  </si>
  <si>
    <t>alokace na přechodné období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</si>
</sst>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horizontal="left" vertical="top" wrapText="1"/>
    </xf>
    <xf numFmtId="0" fontId="1" fillId="0" borderId="0" xfId="1" applyFont="1" applyAlignment="1">
      <alignment wrapText="1"/>
    </xf>
    <xf numFmtId="4" fontId="1" fillId="0" borderId="0" xfId="1" applyNumberFormat="1" applyAlignment="1">
      <alignment wrapText="1"/>
    </xf>
    <xf numFmtId="4" fontId="1" fillId="0" borderId="0" xfId="1" applyNumberFormat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4" xfId="0" applyBorder="1"/>
    <xf numFmtId="6" fontId="0" fillId="2" borderId="5" xfId="0" applyNumberFormat="1" applyFill="1" applyBorder="1"/>
    <xf numFmtId="164" fontId="0" fillId="2" borderId="1" xfId="0" applyNumberFormat="1" applyFill="1" applyBorder="1" applyAlignment="1">
      <alignment wrapText="1"/>
    </xf>
    <xf numFmtId="6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6" xfId="0" applyBorder="1"/>
    <xf numFmtId="6" fontId="0" fillId="0" borderId="5" xfId="0" applyNumberFormat="1" applyBorder="1"/>
    <xf numFmtId="0" fontId="0" fillId="0" borderId="14" xfId="0" applyBorder="1"/>
    <xf numFmtId="164" fontId="0" fillId="2" borderId="2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6" fontId="0" fillId="0" borderId="1" xfId="0" applyNumberFormat="1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6" fontId="0" fillId="0" borderId="0" xfId="0" applyNumberFormat="1" applyBorder="1"/>
    <xf numFmtId="6" fontId="3" fillId="0" borderId="0" xfId="0" applyNumberFormat="1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6" fontId="0" fillId="0" borderId="11" xfId="0" applyNumberFormat="1" applyBorder="1"/>
    <xf numFmtId="0" fontId="0" fillId="0" borderId="10" xfId="0" applyBorder="1"/>
    <xf numFmtId="0" fontId="0" fillId="2" borderId="5" xfId="0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/>
    <xf numFmtId="6" fontId="0" fillId="0" borderId="17" xfId="0" applyNumberFormat="1" applyBorder="1"/>
    <xf numFmtId="0" fontId="0" fillId="0" borderId="18" xfId="0" applyBorder="1"/>
    <xf numFmtId="164" fontId="4" fillId="2" borderId="17" xfId="0" applyNumberFormat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0" fillId="0" borderId="17" xfId="0" applyNumberFormat="1" applyBorder="1"/>
    <xf numFmtId="0" fontId="0" fillId="2" borderId="17" xfId="0" applyFill="1" applyBorder="1"/>
    <xf numFmtId="6" fontId="0" fillId="2" borderId="17" xfId="0" applyNumberFormat="1" applyFill="1" applyBorder="1"/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164" fontId="0" fillId="2" borderId="3" xfId="0" applyNumberFormat="1" applyFill="1" applyBorder="1" applyAlignment="1">
      <alignment vertical="center" wrapText="1"/>
    </xf>
    <xf numFmtId="6" fontId="0" fillId="2" borderId="3" xfId="0" applyNumberForma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6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6" fontId="3" fillId="9" borderId="17" xfId="0" applyNumberFormat="1" applyFont="1" applyFill="1" applyBorder="1"/>
    <xf numFmtId="164" fontId="4" fillId="9" borderId="17" xfId="0" applyNumberFormat="1" applyFont="1" applyFill="1" applyBorder="1" applyAlignment="1">
      <alignment wrapText="1"/>
    </xf>
    <xf numFmtId="6" fontId="0" fillId="2" borderId="11" xfId="0" applyNumberFormat="1" applyFill="1" applyBorder="1"/>
    <xf numFmtId="6" fontId="0" fillId="2" borderId="1" xfId="0" applyNumberFormat="1" applyFill="1" applyBorder="1"/>
    <xf numFmtId="0" fontId="0" fillId="0" borderId="19" xfId="0" applyBorder="1" applyAlignment="1">
      <alignment horizontal="center" wrapText="1"/>
    </xf>
    <xf numFmtId="0" fontId="0" fillId="2" borderId="5" xfId="0" applyFill="1" applyBorder="1" applyAlignment="1">
      <alignment vertical="center" wrapText="1"/>
    </xf>
    <xf numFmtId="6" fontId="0" fillId="2" borderId="5" xfId="0" applyNumberFormat="1" applyFill="1" applyBorder="1" applyAlignment="1">
      <alignment vertical="center" wrapText="1"/>
    </xf>
    <xf numFmtId="164" fontId="0" fillId="2" borderId="5" xfId="0" applyNumberForma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27" xfId="0" applyBorder="1"/>
    <xf numFmtId="0" fontId="0" fillId="0" borderId="13" xfId="0" applyBorder="1"/>
    <xf numFmtId="6" fontId="0" fillId="0" borderId="28" xfId="0" applyNumberFormat="1" applyBorder="1"/>
    <xf numFmtId="164" fontId="4" fillId="9" borderId="28" xfId="0" applyNumberFormat="1" applyFont="1" applyFill="1" applyBorder="1" applyAlignment="1">
      <alignment wrapText="1"/>
    </xf>
    <xf numFmtId="164" fontId="4" fillId="2" borderId="28" xfId="0" applyNumberFormat="1" applyFont="1" applyFill="1" applyBorder="1" applyAlignment="1">
      <alignment wrapText="1"/>
    </xf>
    <xf numFmtId="0" fontId="0" fillId="0" borderId="29" xfId="0" applyBorder="1"/>
    <xf numFmtId="0" fontId="0" fillId="2" borderId="11" xfId="0" applyFill="1" applyBorder="1" applyAlignment="1">
      <alignment horizontal="left" vertical="center" wrapText="1"/>
    </xf>
    <xf numFmtId="6" fontId="0" fillId="2" borderId="11" xfId="0" applyNumberFormat="1" applyFill="1" applyBorder="1" applyAlignment="1">
      <alignment horizontal="right" vertical="center" wrapText="1"/>
    </xf>
    <xf numFmtId="164" fontId="0" fillId="2" borderId="1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64" fontId="0" fillId="0" borderId="0" xfId="0" applyNumberFormat="1"/>
    <xf numFmtId="164" fontId="0" fillId="4" borderId="3" xfId="0" applyNumberFormat="1" applyFill="1" applyBorder="1" applyAlignment="1">
      <alignment horizontal="center" vertical="center" wrapText="1"/>
    </xf>
    <xf numFmtId="6" fontId="0" fillId="4" borderId="34" xfId="0" applyNumberFormat="1" applyFill="1" applyBorder="1" applyAlignment="1">
      <alignment horizontal="center" vertical="center" wrapText="1"/>
    </xf>
    <xf numFmtId="6" fontId="0" fillId="3" borderId="35" xfId="0" applyNumberFormat="1" applyFill="1" applyBorder="1" applyAlignment="1">
      <alignment horizontal="center" vertical="center" wrapText="1"/>
    </xf>
    <xf numFmtId="6" fontId="0" fillId="4" borderId="35" xfId="0" applyNumberForma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left" vertical="center" wrapText="1"/>
    </xf>
    <xf numFmtId="0" fontId="0" fillId="3" borderId="37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7" fillId="5" borderId="30" xfId="1" applyFont="1" applyFill="1" applyBorder="1" applyAlignment="1">
      <alignment horizontal="center" vertical="center" wrapText="1"/>
    </xf>
    <xf numFmtId="0" fontId="7" fillId="5" borderId="32" xfId="1" applyFont="1" applyFill="1" applyBorder="1" applyAlignment="1">
      <alignment horizontal="center" vertical="center" wrapText="1"/>
    </xf>
    <xf numFmtId="0" fontId="7" fillId="5" borderId="17" xfId="1" applyFont="1" applyFill="1" applyBorder="1" applyAlignment="1">
      <alignment horizontal="center" vertical="center" wrapText="1"/>
    </xf>
    <xf numFmtId="6" fontId="3" fillId="2" borderId="17" xfId="0" applyNumberFormat="1" applyFont="1" applyFill="1" applyBorder="1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6" borderId="12" xfId="0" applyFill="1" applyBorder="1" applyAlignment="1">
      <alignment wrapText="1"/>
    </xf>
    <xf numFmtId="0" fontId="0" fillId="6" borderId="8" xfId="0" applyFill="1" applyBorder="1" applyAlignment="1">
      <alignment wrapText="1"/>
    </xf>
    <xf numFmtId="165" fontId="0" fillId="6" borderId="6" xfId="0" applyNumberFormat="1" applyFill="1" applyBorder="1" applyAlignment="1">
      <alignment wrapText="1"/>
    </xf>
    <xf numFmtId="0" fontId="2" fillId="10" borderId="16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165" fontId="1" fillId="6" borderId="38" xfId="1" applyNumberFormat="1" applyFill="1" applyBorder="1" applyAlignment="1">
      <alignment wrapText="1"/>
    </xf>
    <xf numFmtId="0" fontId="0" fillId="6" borderId="39" xfId="0" applyFill="1" applyBorder="1" applyAlignment="1">
      <alignment wrapText="1"/>
    </xf>
    <xf numFmtId="165" fontId="0" fillId="6" borderId="14" xfId="0" applyNumberFormat="1" applyFill="1" applyBorder="1" applyAlignment="1">
      <alignment wrapText="1"/>
    </xf>
    <xf numFmtId="0" fontId="0" fillId="5" borderId="16" xfId="0" applyFill="1" applyBorder="1" applyAlignment="1">
      <alignment wrapText="1"/>
    </xf>
    <xf numFmtId="165" fontId="0" fillId="5" borderId="18" xfId="0" applyNumberFormat="1" applyFill="1" applyBorder="1" applyAlignment="1">
      <alignment wrapText="1"/>
    </xf>
    <xf numFmtId="165" fontId="0" fillId="0" borderId="0" xfId="0" applyNumberFormat="1"/>
    <xf numFmtId="0" fontId="6" fillId="0" borderId="15" xfId="0" applyFont="1" applyBorder="1" applyAlignment="1">
      <alignment horizontal="center" vertical="center" wrapText="1"/>
    </xf>
    <xf numFmtId="0" fontId="1" fillId="0" borderId="0" xfId="1" applyBorder="1" applyAlignment="1">
      <alignment wrapText="1"/>
    </xf>
    <xf numFmtId="6" fontId="1" fillId="0" borderId="0" xfId="1" applyNumberFormat="1" applyBorder="1" applyAlignment="1">
      <alignment wrapText="1"/>
    </xf>
    <xf numFmtId="0" fontId="0" fillId="2" borderId="20" xfId="0" applyFill="1" applyBorder="1"/>
    <xf numFmtId="6" fontId="0" fillId="2" borderId="20" xfId="0" applyNumberFormat="1" applyFill="1" applyBorder="1"/>
    <xf numFmtId="164" fontId="4" fillId="2" borderId="20" xfId="0" applyNumberFormat="1" applyFont="1" applyFill="1" applyBorder="1" applyAlignment="1">
      <alignment wrapText="1"/>
    </xf>
    <xf numFmtId="0" fontId="0" fillId="0" borderId="21" xfId="0" applyBorder="1"/>
    <xf numFmtId="164" fontId="0" fillId="2" borderId="40" xfId="0" applyNumberForma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2" borderId="2" xfId="0" applyNumberForma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0" fillId="2" borderId="2" xfId="0" applyNumberFormat="1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164" fontId="0" fillId="2" borderId="3" xfId="0" applyNumberFormat="1" applyFont="1" applyFill="1" applyBorder="1" applyAlignment="1">
      <alignment vertical="center" wrapText="1"/>
    </xf>
    <xf numFmtId="164" fontId="0" fillId="2" borderId="40" xfId="0" applyNumberFormat="1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4" fontId="0" fillId="2" borderId="11" xfId="0" applyNumberForma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3" xfId="0" applyNumberFormat="1" applyFont="1" applyBorder="1" applyAlignment="1">
      <alignment vertical="center" wrapText="1"/>
    </xf>
    <xf numFmtId="0" fontId="0" fillId="3" borderId="33" xfId="0" applyFill="1" applyBorder="1" applyAlignment="1">
      <alignment wrapText="1"/>
    </xf>
    <xf numFmtId="165" fontId="0" fillId="3" borderId="7" xfId="0" applyNumberFormat="1" applyFill="1" applyBorder="1" applyAlignment="1">
      <alignment wrapText="1"/>
    </xf>
    <xf numFmtId="0" fontId="0" fillId="3" borderId="9" xfId="0" applyFill="1" applyBorder="1" applyAlignment="1">
      <alignment wrapText="1"/>
    </xf>
    <xf numFmtId="165" fontId="0" fillId="3" borderId="4" xfId="0" applyNumberFormat="1" applyFill="1" applyBorder="1" applyAlignment="1">
      <alignment wrapText="1"/>
    </xf>
    <xf numFmtId="0" fontId="0" fillId="14" borderId="19" xfId="0" applyFill="1" applyBorder="1" applyAlignment="1">
      <alignment horizontal="left"/>
    </xf>
    <xf numFmtId="0" fontId="0" fillId="3" borderId="42" xfId="0" applyFill="1" applyBorder="1" applyAlignment="1">
      <alignment horizontal="left" vertical="center" wrapText="1"/>
    </xf>
    <xf numFmtId="6" fontId="0" fillId="3" borderId="43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left" vertical="center" wrapText="1"/>
    </xf>
    <xf numFmtId="6" fontId="3" fillId="12" borderId="32" xfId="0" applyNumberFormat="1" applyFont="1" applyFill="1" applyBorder="1" applyAlignment="1">
      <alignment horizontal="center" vertical="center" wrapText="1"/>
    </xf>
    <xf numFmtId="164" fontId="3" fillId="12" borderId="17" xfId="0" applyNumberFormat="1" applyFont="1" applyFill="1" applyBorder="1" applyAlignment="1">
      <alignment horizontal="center" vertical="center" wrapText="1"/>
    </xf>
    <xf numFmtId="165" fontId="0" fillId="14" borderId="0" xfId="0" applyNumberFormat="1" applyFill="1"/>
    <xf numFmtId="165" fontId="0" fillId="14" borderId="18" xfId="0" applyNumberFormat="1" applyFill="1" applyBorder="1"/>
    <xf numFmtId="0" fontId="1" fillId="0" borderId="0" xfId="1" applyAlignment="1">
      <alignment vertical="center" wrapText="1"/>
    </xf>
    <xf numFmtId="0" fontId="0" fillId="4" borderId="6" xfId="0" applyFill="1" applyBorder="1" applyAlignment="1">
      <alignment horizontal="left" vertical="center" wrapText="1"/>
    </xf>
    <xf numFmtId="165" fontId="0" fillId="12" borderId="0" xfId="0" applyNumberFormat="1" applyFill="1"/>
    <xf numFmtId="0" fontId="7" fillId="5" borderId="18" xfId="1" applyFont="1" applyFill="1" applyBorder="1" applyAlignment="1">
      <alignment horizontal="center" vertical="center" wrapText="1"/>
    </xf>
    <xf numFmtId="6" fontId="0" fillId="4" borderId="7" xfId="0" applyNumberFormat="1" applyFill="1" applyBorder="1" applyAlignment="1">
      <alignment horizontal="center" vertical="center" wrapText="1"/>
    </xf>
    <xf numFmtId="6" fontId="0" fillId="3" borderId="7" xfId="0" applyNumberFormat="1" applyFill="1" applyBorder="1" applyAlignment="1">
      <alignment horizontal="center" vertical="center" wrapText="1"/>
    </xf>
    <xf numFmtId="6" fontId="0" fillId="3" borderId="6" xfId="0" applyNumberFormat="1" applyFill="1" applyBorder="1" applyAlignment="1">
      <alignment horizontal="center" vertical="center" wrapText="1"/>
    </xf>
    <xf numFmtId="6" fontId="0" fillId="4" borderId="6" xfId="0" applyNumberFormat="1" applyFill="1" applyBorder="1" applyAlignment="1">
      <alignment horizontal="center" vertical="center" wrapText="1"/>
    </xf>
    <xf numFmtId="6" fontId="0" fillId="3" borderId="14" xfId="0" applyNumberFormat="1" applyFill="1" applyBorder="1" applyAlignment="1">
      <alignment horizontal="center" vertical="center" wrapText="1"/>
    </xf>
    <xf numFmtId="6" fontId="3" fillId="12" borderId="18" xfId="0" applyNumberFormat="1" applyFont="1" applyFill="1" applyBorder="1" applyAlignment="1">
      <alignment horizontal="center" vertical="center" wrapText="1"/>
    </xf>
    <xf numFmtId="6" fontId="9" fillId="2" borderId="0" xfId="1" applyNumberFormat="1" applyFont="1" applyFill="1" applyBorder="1" applyAlignment="1">
      <alignment horizontal="center" vertical="center" wrapText="1"/>
    </xf>
    <xf numFmtId="164" fontId="3" fillId="12" borderId="31" xfId="0" applyNumberFormat="1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wrapText="1"/>
    </xf>
    <xf numFmtId="0" fontId="3" fillId="8" borderId="17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wrapText="1"/>
    </xf>
    <xf numFmtId="0" fontId="3" fillId="7" borderId="2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3" fillId="7" borderId="20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3" fillId="7" borderId="17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wrapText="1"/>
    </xf>
    <xf numFmtId="0" fontId="3" fillId="13" borderId="19" xfId="0" applyFont="1" applyFill="1" applyBorder="1" applyAlignment="1">
      <alignment horizontal="center" wrapText="1"/>
    </xf>
    <xf numFmtId="0" fontId="3" fillId="13" borderId="20" xfId="0" applyFont="1" applyFill="1" applyBorder="1" applyAlignment="1">
      <alignment horizontal="center" wrapText="1"/>
    </xf>
    <xf numFmtId="0" fontId="3" fillId="13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wrapText="1"/>
    </xf>
    <xf numFmtId="0" fontId="3" fillId="11" borderId="17" xfId="0" applyFont="1" applyFill="1" applyBorder="1" applyAlignment="1">
      <alignment horizontal="center" wrapText="1"/>
    </xf>
    <xf numFmtId="0" fontId="3" fillId="11" borderId="18" xfId="0" applyFont="1" applyFill="1" applyBorder="1" applyAlignment="1">
      <alignment horizontal="center" wrapText="1"/>
    </xf>
    <xf numFmtId="0" fontId="3" fillId="11" borderId="22" xfId="0" applyFont="1" applyFill="1" applyBorder="1" applyAlignment="1">
      <alignment horizontal="center" wrapText="1"/>
    </xf>
    <xf numFmtId="0" fontId="3" fillId="11" borderId="24" xfId="0" applyFont="1" applyFill="1" applyBorder="1" applyAlignment="1">
      <alignment horizontal="center" wrapText="1"/>
    </xf>
    <xf numFmtId="0" fontId="3" fillId="11" borderId="26" xfId="0" applyFont="1" applyFill="1" applyBorder="1" applyAlignment="1">
      <alignment horizontal="center" wrapText="1"/>
    </xf>
    <xf numFmtId="0" fontId="8" fillId="0" borderId="0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D9E6A6F1-9559-4AE6-A5D0-040D3FAC90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F7EE-4E75-430C-B028-5DD94CC2A3ED}">
  <sheetPr>
    <pageSetUpPr fitToPage="1"/>
  </sheetPr>
  <dimension ref="A1:K64"/>
  <sheetViews>
    <sheetView zoomScaleNormal="100" workbookViewId="0">
      <selection activeCell="C73" sqref="C73"/>
    </sheetView>
  </sheetViews>
  <sheetFormatPr defaultRowHeight="15" x14ac:dyDescent="0.25"/>
  <cols>
    <col min="1" max="1" width="22.28515625" customWidth="1"/>
    <col min="2" max="2" width="68.85546875" customWidth="1"/>
    <col min="3" max="3" width="23.7109375" customWidth="1"/>
    <col min="4" max="4" width="23.85546875" bestFit="1" customWidth="1"/>
    <col min="5" max="5" width="18.28515625" bestFit="1" customWidth="1"/>
    <col min="6" max="7" width="18.28515625" customWidth="1"/>
    <col min="8" max="8" width="18.7109375" customWidth="1"/>
    <col min="9" max="9" width="21.85546875" bestFit="1" customWidth="1"/>
    <col min="11" max="11" width="11.28515625" bestFit="1" customWidth="1"/>
  </cols>
  <sheetData>
    <row r="1" spans="1:9" ht="14.45" customHeight="1" thickBot="1" x14ac:dyDescent="0.3">
      <c r="A1" s="154" t="s">
        <v>48</v>
      </c>
      <c r="B1" s="155"/>
      <c r="C1" s="155"/>
      <c r="D1" s="155"/>
      <c r="E1" s="155"/>
      <c r="F1" s="155"/>
      <c r="G1" s="155"/>
      <c r="H1" s="155"/>
      <c r="I1" s="156"/>
    </row>
    <row r="2" spans="1:9" ht="45.75" thickBot="1" x14ac:dyDescent="0.3">
      <c r="A2" s="23" t="s">
        <v>47</v>
      </c>
      <c r="B2" s="24" t="s">
        <v>22</v>
      </c>
      <c r="C2" s="24" t="s">
        <v>21</v>
      </c>
      <c r="D2" s="25" t="s">
        <v>20</v>
      </c>
      <c r="E2" s="25" t="s">
        <v>53</v>
      </c>
      <c r="F2" s="25" t="s">
        <v>46</v>
      </c>
      <c r="G2" s="64" t="s">
        <v>56</v>
      </c>
      <c r="H2" s="25" t="s">
        <v>19</v>
      </c>
      <c r="I2" s="26" t="s">
        <v>18</v>
      </c>
    </row>
    <row r="3" spans="1:9" x14ac:dyDescent="0.25">
      <c r="A3" s="157" t="s">
        <v>45</v>
      </c>
      <c r="B3" s="27" t="s">
        <v>44</v>
      </c>
      <c r="C3" s="27" t="s">
        <v>43</v>
      </c>
      <c r="D3" s="53">
        <v>1000000</v>
      </c>
      <c r="E3" s="28">
        <v>700000</v>
      </c>
      <c r="F3" s="28">
        <v>700000</v>
      </c>
      <c r="G3" s="53">
        <v>693000</v>
      </c>
      <c r="H3" s="10">
        <v>693000</v>
      </c>
      <c r="I3" s="29" t="s">
        <v>66</v>
      </c>
    </row>
    <row r="4" spans="1:9" ht="17.25" customHeight="1" x14ac:dyDescent="0.25">
      <c r="A4" s="158"/>
      <c r="B4" s="12" t="s">
        <v>42</v>
      </c>
      <c r="C4" s="12" t="s">
        <v>41</v>
      </c>
      <c r="D4" s="54">
        <v>1000000</v>
      </c>
      <c r="E4" s="18">
        <v>600000</v>
      </c>
      <c r="F4" s="18">
        <v>600000</v>
      </c>
      <c r="G4" s="54">
        <v>600000</v>
      </c>
      <c r="H4" s="10">
        <v>582120</v>
      </c>
      <c r="I4" s="13" t="s">
        <v>66</v>
      </c>
    </row>
    <row r="5" spans="1:9" ht="15.75" thickBot="1" x14ac:dyDescent="0.3">
      <c r="A5" s="159"/>
      <c r="B5" s="30" t="s">
        <v>40</v>
      </c>
      <c r="C5" s="30" t="s">
        <v>39</v>
      </c>
      <c r="D5" s="9">
        <v>1232600</v>
      </c>
      <c r="E5" s="14">
        <v>739560</v>
      </c>
      <c r="F5" s="14">
        <v>739560</v>
      </c>
      <c r="G5" s="9">
        <v>739560</v>
      </c>
      <c r="H5" s="10">
        <v>739560</v>
      </c>
      <c r="I5" s="8" t="s">
        <v>66</v>
      </c>
    </row>
    <row r="6" spans="1:9" ht="15.75" thickBot="1" x14ac:dyDescent="0.3">
      <c r="A6" s="31" t="s">
        <v>49</v>
      </c>
      <c r="B6" s="32"/>
      <c r="C6" s="32"/>
      <c r="D6" s="33">
        <f>SUM(D3:D5)</f>
        <v>3232600</v>
      </c>
      <c r="E6" s="91">
        <f>SUM(E3:E5)</f>
        <v>2039560</v>
      </c>
      <c r="F6" s="91">
        <f>SUM(F3:F5)</f>
        <v>2039560</v>
      </c>
      <c r="G6" s="51">
        <f>SUM(G3:G5)</f>
        <v>2032560</v>
      </c>
      <c r="H6" s="51">
        <f>SUM(H3:H5)</f>
        <v>2014680</v>
      </c>
      <c r="I6" s="34"/>
    </row>
    <row r="7" spans="1:9" ht="15.75" thickBot="1" x14ac:dyDescent="0.3">
      <c r="A7" s="19"/>
      <c r="B7" s="20"/>
      <c r="C7" s="20"/>
      <c r="D7" s="20"/>
      <c r="E7" s="21"/>
      <c r="F7" s="21"/>
      <c r="G7" s="21"/>
      <c r="H7" s="22"/>
      <c r="I7" s="20"/>
    </row>
    <row r="8" spans="1:9" ht="15" customHeight="1" thickBot="1" x14ac:dyDescent="0.3">
      <c r="A8" s="165" t="s">
        <v>51</v>
      </c>
      <c r="B8" s="166"/>
      <c r="C8" s="166"/>
      <c r="D8" s="166"/>
      <c r="E8" s="166"/>
      <c r="F8" s="166"/>
      <c r="G8" s="166"/>
      <c r="H8" s="166"/>
      <c r="I8" s="167"/>
    </row>
    <row r="9" spans="1:9" ht="45.75" thickBot="1" x14ac:dyDescent="0.3">
      <c r="A9" s="60" t="s">
        <v>23</v>
      </c>
      <c r="B9" s="61" t="s">
        <v>22</v>
      </c>
      <c r="C9" s="62" t="s">
        <v>21</v>
      </c>
      <c r="D9" s="63" t="s">
        <v>20</v>
      </c>
      <c r="E9" s="61" t="s">
        <v>54</v>
      </c>
      <c r="F9" s="64" t="s">
        <v>55</v>
      </c>
      <c r="G9" s="64" t="s">
        <v>56</v>
      </c>
      <c r="H9" s="64" t="s">
        <v>19</v>
      </c>
      <c r="I9" s="65" t="s">
        <v>18</v>
      </c>
    </row>
    <row r="10" spans="1:9" x14ac:dyDescent="0.25">
      <c r="A10" s="157" t="s">
        <v>38</v>
      </c>
      <c r="B10" s="73" t="s">
        <v>37</v>
      </c>
      <c r="C10" s="73" t="s">
        <v>36</v>
      </c>
      <c r="D10" s="74">
        <v>303970</v>
      </c>
      <c r="E10" s="75">
        <v>136786</v>
      </c>
      <c r="F10" s="75">
        <v>136786</v>
      </c>
      <c r="G10" s="75">
        <v>0</v>
      </c>
      <c r="H10" s="75">
        <v>0</v>
      </c>
      <c r="I10" s="76" t="s">
        <v>8</v>
      </c>
    </row>
    <row r="11" spans="1:9" x14ac:dyDescent="0.25">
      <c r="A11" s="158"/>
      <c r="B11" s="12" t="s">
        <v>35</v>
      </c>
      <c r="C11" s="12" t="s">
        <v>34</v>
      </c>
      <c r="D11" s="11">
        <v>990000</v>
      </c>
      <c r="E11" s="10">
        <v>445500</v>
      </c>
      <c r="F11" s="10">
        <v>445500</v>
      </c>
      <c r="G11" s="10">
        <v>445500</v>
      </c>
      <c r="H11" s="10">
        <v>445500</v>
      </c>
      <c r="I11" s="13" t="s">
        <v>66</v>
      </c>
    </row>
    <row r="12" spans="1:9" ht="14.25" customHeight="1" x14ac:dyDescent="0.25">
      <c r="A12" s="158"/>
      <c r="B12" s="12" t="s">
        <v>33</v>
      </c>
      <c r="C12" s="12" t="s">
        <v>32</v>
      </c>
      <c r="D12" s="17">
        <v>5000000</v>
      </c>
      <c r="E12" s="10">
        <v>2250000</v>
      </c>
      <c r="F12" s="10">
        <v>2250000</v>
      </c>
      <c r="G12" s="10">
        <v>2149842</v>
      </c>
      <c r="H12" s="10">
        <v>2149842</v>
      </c>
      <c r="I12" s="13" t="s">
        <v>66</v>
      </c>
    </row>
    <row r="13" spans="1:9" ht="15.75" thickBot="1" x14ac:dyDescent="0.3">
      <c r="A13" s="159"/>
      <c r="B13" s="56" t="s">
        <v>31</v>
      </c>
      <c r="C13" s="56" t="s">
        <v>30</v>
      </c>
      <c r="D13" s="57">
        <v>290000</v>
      </c>
      <c r="E13" s="58">
        <v>130500</v>
      </c>
      <c r="F13" s="58">
        <v>130500</v>
      </c>
      <c r="G13" s="58">
        <v>0</v>
      </c>
      <c r="H13" s="58">
        <v>0</v>
      </c>
      <c r="I13" s="8" t="s">
        <v>8</v>
      </c>
    </row>
    <row r="14" spans="1:9" ht="15.75" thickBot="1" x14ac:dyDescent="0.3">
      <c r="A14" s="66" t="s">
        <v>49</v>
      </c>
      <c r="B14" s="67"/>
      <c r="C14" s="68"/>
      <c r="D14" s="69">
        <f>SUM(D10:D13)</f>
        <v>6583970</v>
      </c>
      <c r="E14" s="71">
        <f>SUM(E10:E13)</f>
        <v>2962786</v>
      </c>
      <c r="F14" s="71">
        <f>SUM(F10:F13)</f>
        <v>2962786</v>
      </c>
      <c r="G14" s="70">
        <f>SUM(G10:G13)</f>
        <v>2595342</v>
      </c>
      <c r="H14" s="70">
        <f>SUM(H10:H13)</f>
        <v>2595342</v>
      </c>
      <c r="I14" s="72"/>
    </row>
    <row r="15" spans="1:9" ht="15.75" thickBot="1" x14ac:dyDescent="0.3"/>
    <row r="16" spans="1:9" ht="15" customHeight="1" thickBot="1" x14ac:dyDescent="0.3">
      <c r="A16" s="168" t="s">
        <v>50</v>
      </c>
      <c r="B16" s="169"/>
      <c r="C16" s="169"/>
      <c r="D16" s="169"/>
      <c r="E16" s="169"/>
      <c r="F16" s="169"/>
      <c r="G16" s="169"/>
      <c r="H16" s="169"/>
      <c r="I16" s="170"/>
    </row>
    <row r="17" spans="1:9" ht="45.75" thickBot="1" x14ac:dyDescent="0.3">
      <c r="A17" s="79" t="s">
        <v>23</v>
      </c>
      <c r="B17" s="78" t="s">
        <v>22</v>
      </c>
      <c r="C17" s="41" t="s">
        <v>21</v>
      </c>
      <c r="D17" s="40" t="s">
        <v>20</v>
      </c>
      <c r="E17" s="24" t="s">
        <v>54</v>
      </c>
      <c r="F17" s="77" t="s">
        <v>55</v>
      </c>
      <c r="G17" s="77" t="s">
        <v>56</v>
      </c>
      <c r="H17" s="40" t="s">
        <v>19</v>
      </c>
      <c r="I17" s="42" t="s">
        <v>18</v>
      </c>
    </row>
    <row r="18" spans="1:9" x14ac:dyDescent="0.25">
      <c r="A18" s="160" t="s">
        <v>29</v>
      </c>
      <c r="B18" s="43" t="s">
        <v>28</v>
      </c>
      <c r="C18" s="43" t="s">
        <v>27</v>
      </c>
      <c r="D18" s="44">
        <v>3196000</v>
      </c>
      <c r="E18" s="44">
        <v>3196000</v>
      </c>
      <c r="F18" s="44">
        <v>0</v>
      </c>
      <c r="G18" s="44">
        <v>0</v>
      </c>
      <c r="H18" s="44">
        <v>0</v>
      </c>
      <c r="I18" s="46" t="s">
        <v>8</v>
      </c>
    </row>
    <row r="19" spans="1:9" x14ac:dyDescent="0.25">
      <c r="A19" s="160"/>
      <c r="B19" s="12" t="s">
        <v>26</v>
      </c>
      <c r="C19" s="12" t="s">
        <v>25</v>
      </c>
      <c r="D19" s="10">
        <v>447942</v>
      </c>
      <c r="E19" s="10">
        <v>447942</v>
      </c>
      <c r="F19" s="10">
        <v>447942</v>
      </c>
      <c r="G19" s="10">
        <v>447942</v>
      </c>
      <c r="H19" s="10">
        <v>447700</v>
      </c>
      <c r="I19" s="13" t="s">
        <v>66</v>
      </c>
    </row>
    <row r="20" spans="1:9" ht="15.75" thickBot="1" x14ac:dyDescent="0.3">
      <c r="A20" s="160"/>
      <c r="B20" s="36" t="s">
        <v>24</v>
      </c>
      <c r="C20" s="36" t="s">
        <v>9</v>
      </c>
      <c r="D20" s="16">
        <v>371655</v>
      </c>
      <c r="E20" s="16">
        <v>371655</v>
      </c>
      <c r="F20" s="16">
        <v>371655</v>
      </c>
      <c r="G20" s="16">
        <v>371655</v>
      </c>
      <c r="H20" s="16">
        <v>371655</v>
      </c>
      <c r="I20" s="15" t="s">
        <v>66</v>
      </c>
    </row>
    <row r="21" spans="1:9" ht="15.75" thickBot="1" x14ac:dyDescent="0.3">
      <c r="A21" s="31" t="s">
        <v>49</v>
      </c>
      <c r="B21" s="32"/>
      <c r="C21" s="32"/>
      <c r="D21" s="37">
        <f>SUM(D18:D20)</f>
        <v>4015597</v>
      </c>
      <c r="E21" s="35">
        <f>SUM(E18:E20)</f>
        <v>4015597</v>
      </c>
      <c r="F21" s="35">
        <f>SUM(F18:F20)</f>
        <v>819597</v>
      </c>
      <c r="G21" s="52">
        <f>SUM(G18:G20)</f>
        <v>819597</v>
      </c>
      <c r="H21" s="52">
        <f>SUM(H18:H20)</f>
        <v>819355</v>
      </c>
      <c r="I21" s="34"/>
    </row>
    <row r="22" spans="1:9" ht="15.75" thickBot="1" x14ac:dyDescent="0.3"/>
    <row r="23" spans="1:9" ht="15" customHeight="1" thickBot="1" x14ac:dyDescent="0.3">
      <c r="A23" s="162" t="s">
        <v>52</v>
      </c>
      <c r="B23" s="163"/>
      <c r="C23" s="163"/>
      <c r="D23" s="163"/>
      <c r="E23" s="163"/>
      <c r="F23" s="163"/>
      <c r="G23" s="163"/>
      <c r="H23" s="163"/>
      <c r="I23" s="164"/>
    </row>
    <row r="24" spans="1:9" ht="25.5" customHeight="1" thickBot="1" x14ac:dyDescent="0.3">
      <c r="A24" s="23" t="s">
        <v>23</v>
      </c>
      <c r="B24" s="24" t="s">
        <v>22</v>
      </c>
      <c r="C24" s="24" t="s">
        <v>21</v>
      </c>
      <c r="D24" s="25" t="s">
        <v>20</v>
      </c>
      <c r="E24" s="24" t="s">
        <v>54</v>
      </c>
      <c r="F24" s="77" t="s">
        <v>55</v>
      </c>
      <c r="G24" s="77" t="s">
        <v>56</v>
      </c>
      <c r="H24" s="25" t="s">
        <v>19</v>
      </c>
      <c r="I24" s="26" t="s">
        <v>18</v>
      </c>
    </row>
    <row r="25" spans="1:9" x14ac:dyDescent="0.25">
      <c r="A25" s="160" t="s">
        <v>17</v>
      </c>
      <c r="B25" s="43" t="s">
        <v>16</v>
      </c>
      <c r="C25" s="43" t="s">
        <v>15</v>
      </c>
      <c r="D25" s="45">
        <v>980000</v>
      </c>
      <c r="E25" s="44">
        <v>490000</v>
      </c>
      <c r="F25" s="44">
        <v>490000</v>
      </c>
      <c r="G25" s="44">
        <v>0</v>
      </c>
      <c r="H25" s="44">
        <v>0</v>
      </c>
      <c r="I25" s="46" t="s">
        <v>8</v>
      </c>
    </row>
    <row r="26" spans="1:9" x14ac:dyDescent="0.25">
      <c r="A26" s="160"/>
      <c r="B26" s="12" t="s">
        <v>14</v>
      </c>
      <c r="C26" s="12" t="s">
        <v>13</v>
      </c>
      <c r="D26" s="11">
        <v>140000</v>
      </c>
      <c r="E26" s="10">
        <v>70000</v>
      </c>
      <c r="F26" s="10">
        <v>70000</v>
      </c>
      <c r="G26" s="10">
        <v>33600</v>
      </c>
      <c r="H26" s="10">
        <v>33600</v>
      </c>
      <c r="I26" s="13" t="s">
        <v>66</v>
      </c>
    </row>
    <row r="27" spans="1:9" x14ac:dyDescent="0.25">
      <c r="A27" s="160"/>
      <c r="B27" s="47" t="s">
        <v>12</v>
      </c>
      <c r="C27" s="47" t="s">
        <v>11</v>
      </c>
      <c r="D27" s="48">
        <v>260000</v>
      </c>
      <c r="E27" s="49">
        <v>130000</v>
      </c>
      <c r="F27" s="49">
        <v>0</v>
      </c>
      <c r="G27" s="49">
        <v>0</v>
      </c>
      <c r="H27" s="49">
        <v>0</v>
      </c>
      <c r="I27" s="50" t="s">
        <v>8</v>
      </c>
    </row>
    <row r="28" spans="1:9" ht="15.75" thickBot="1" x14ac:dyDescent="0.3">
      <c r="A28" s="161"/>
      <c r="B28" s="56" t="s">
        <v>10</v>
      </c>
      <c r="C28" s="56" t="s">
        <v>9</v>
      </c>
      <c r="D28" s="57">
        <v>780000</v>
      </c>
      <c r="E28" s="58">
        <v>390000</v>
      </c>
      <c r="F28" s="58">
        <v>390000</v>
      </c>
      <c r="G28" s="58">
        <v>0</v>
      </c>
      <c r="H28" s="58">
        <v>0</v>
      </c>
      <c r="I28" s="59" t="s">
        <v>8</v>
      </c>
    </row>
    <row r="29" spans="1:9" ht="19.5" customHeight="1" thickBot="1" x14ac:dyDescent="0.3">
      <c r="A29" s="55" t="s">
        <v>49</v>
      </c>
      <c r="B29" s="38"/>
      <c r="C29" s="38"/>
      <c r="D29" s="39">
        <f>SUM(D25:D28)</f>
        <v>2160000</v>
      </c>
      <c r="E29" s="35">
        <v>1080000</v>
      </c>
      <c r="F29" s="35">
        <f>SUM(F25:F28)</f>
        <v>950000</v>
      </c>
      <c r="G29" s="52">
        <f>SUM(G25:G28)</f>
        <v>33600</v>
      </c>
      <c r="H29" s="52">
        <f>SUM(H25:H28)</f>
        <v>33600</v>
      </c>
      <c r="I29" s="34"/>
    </row>
    <row r="30" spans="1:9" ht="15.75" thickBot="1" x14ac:dyDescent="0.3"/>
    <row r="31" spans="1:9" ht="15" customHeight="1" thickBot="1" x14ac:dyDescent="0.3">
      <c r="A31" s="178" t="s">
        <v>50</v>
      </c>
      <c r="B31" s="179"/>
      <c r="C31" s="179"/>
      <c r="D31" s="179"/>
      <c r="E31" s="179"/>
      <c r="F31" s="179"/>
      <c r="G31" s="179"/>
      <c r="H31" s="179"/>
      <c r="I31" s="180"/>
    </row>
    <row r="32" spans="1:9" ht="45.75" thickBot="1" x14ac:dyDescent="0.3">
      <c r="A32" s="79" t="s">
        <v>63</v>
      </c>
      <c r="B32" s="78" t="s">
        <v>22</v>
      </c>
      <c r="C32" s="41" t="s">
        <v>21</v>
      </c>
      <c r="D32" s="40" t="s">
        <v>20</v>
      </c>
      <c r="E32" s="24" t="s">
        <v>54</v>
      </c>
      <c r="F32" s="77" t="s">
        <v>55</v>
      </c>
      <c r="G32" s="77" t="s">
        <v>56</v>
      </c>
      <c r="H32" s="40" t="s">
        <v>19</v>
      </c>
      <c r="I32" s="42" t="s">
        <v>18</v>
      </c>
    </row>
    <row r="33" spans="1:11" ht="24.75" thickBot="1" x14ac:dyDescent="0.3">
      <c r="A33" s="105" t="s">
        <v>29</v>
      </c>
      <c r="B33" s="43" t="s">
        <v>65</v>
      </c>
      <c r="C33" s="43" t="s">
        <v>27</v>
      </c>
      <c r="D33" s="44">
        <v>3178905</v>
      </c>
      <c r="E33" s="44">
        <v>3178905</v>
      </c>
      <c r="F33" s="44">
        <v>3178905</v>
      </c>
      <c r="G33" s="44">
        <v>3178905</v>
      </c>
      <c r="H33" s="44">
        <v>0</v>
      </c>
      <c r="I33" s="46" t="s">
        <v>67</v>
      </c>
    </row>
    <row r="34" spans="1:11" ht="15.75" thickBot="1" x14ac:dyDescent="0.3">
      <c r="A34" s="31" t="s">
        <v>49</v>
      </c>
      <c r="B34" s="32"/>
      <c r="C34" s="32"/>
      <c r="D34" s="37">
        <f>SUM(D33:D33)</f>
        <v>3178905</v>
      </c>
      <c r="E34" s="35">
        <f>SUM(E33:E33)</f>
        <v>3178905</v>
      </c>
      <c r="F34" s="35">
        <f>SUM(F33:F33)</f>
        <v>3178905</v>
      </c>
      <c r="G34" s="52">
        <f>SUM(G33:G33)</f>
        <v>3178905</v>
      </c>
      <c r="H34" s="52">
        <f>SUM(H33)</f>
        <v>0</v>
      </c>
      <c r="I34" s="34"/>
    </row>
    <row r="35" spans="1:11" ht="15.75" thickBot="1" x14ac:dyDescent="0.3"/>
    <row r="36" spans="1:11" ht="15" customHeight="1" thickBot="1" x14ac:dyDescent="0.3">
      <c r="A36" s="181" t="s">
        <v>52</v>
      </c>
      <c r="B36" s="182"/>
      <c r="C36" s="182"/>
      <c r="D36" s="182"/>
      <c r="E36" s="182"/>
      <c r="F36" s="182"/>
      <c r="G36" s="182"/>
      <c r="H36" s="182"/>
      <c r="I36" s="183"/>
    </row>
    <row r="37" spans="1:11" ht="25.5" customHeight="1" thickBot="1" x14ac:dyDescent="0.3">
      <c r="A37" s="23" t="s">
        <v>63</v>
      </c>
      <c r="B37" s="24" t="s">
        <v>22</v>
      </c>
      <c r="C37" s="24" t="s">
        <v>21</v>
      </c>
      <c r="D37" s="25" t="s">
        <v>20</v>
      </c>
      <c r="E37" s="24" t="s">
        <v>54</v>
      </c>
      <c r="F37" s="77" t="s">
        <v>55</v>
      </c>
      <c r="G37" s="77" t="s">
        <v>56</v>
      </c>
      <c r="H37" s="25" t="s">
        <v>19</v>
      </c>
      <c r="I37" s="26" t="s">
        <v>18</v>
      </c>
    </row>
    <row r="38" spans="1:11" ht="32.450000000000003" customHeight="1" x14ac:dyDescent="0.25">
      <c r="A38" s="160" t="s">
        <v>17</v>
      </c>
      <c r="B38" s="43" t="s">
        <v>16</v>
      </c>
      <c r="C38" s="43" t="s">
        <v>15</v>
      </c>
      <c r="D38" s="45">
        <v>1110000</v>
      </c>
      <c r="E38" s="44">
        <v>548000</v>
      </c>
      <c r="F38" s="44">
        <v>555000</v>
      </c>
      <c r="G38" s="44">
        <v>548000</v>
      </c>
      <c r="H38" s="44">
        <v>0</v>
      </c>
      <c r="I38" s="46" t="s">
        <v>67</v>
      </c>
    </row>
    <row r="39" spans="1:11" ht="42" customHeight="1" thickBot="1" x14ac:dyDescent="0.3">
      <c r="A39" s="161"/>
      <c r="B39" s="56" t="s">
        <v>64</v>
      </c>
      <c r="C39" s="56" t="s">
        <v>9</v>
      </c>
      <c r="D39" s="57">
        <v>534000</v>
      </c>
      <c r="E39" s="58">
        <v>267000</v>
      </c>
      <c r="F39" s="58">
        <v>267000</v>
      </c>
      <c r="G39" s="58">
        <v>267000</v>
      </c>
      <c r="H39" s="58">
        <v>0</v>
      </c>
      <c r="I39" s="59" t="s">
        <v>68</v>
      </c>
    </row>
    <row r="40" spans="1:11" ht="19.5" customHeight="1" thickBot="1" x14ac:dyDescent="0.3">
      <c r="A40" s="55" t="s">
        <v>49</v>
      </c>
      <c r="B40" s="38"/>
      <c r="C40" s="38"/>
      <c r="D40" s="39">
        <f>SUM(D38:D39)</f>
        <v>1644000</v>
      </c>
      <c r="E40" s="35">
        <v>1080000</v>
      </c>
      <c r="F40" s="35">
        <f>SUM(F38:F39)</f>
        <v>822000</v>
      </c>
      <c r="G40" s="52">
        <f>SUM(G38:G39)</f>
        <v>815000</v>
      </c>
      <c r="H40" s="52">
        <f>SUM(H38:H39)</f>
        <v>0</v>
      </c>
      <c r="I40" s="34"/>
    </row>
    <row r="41" spans="1:11" ht="19.5" customHeight="1" thickBot="1" x14ac:dyDescent="0.3">
      <c r="A41" s="55"/>
      <c r="B41" s="108"/>
      <c r="C41" s="108"/>
      <c r="D41" s="109"/>
      <c r="E41" s="110"/>
      <c r="F41" s="110"/>
      <c r="G41" s="110"/>
      <c r="H41" s="110"/>
      <c r="I41" s="111"/>
    </row>
    <row r="42" spans="1:11" ht="15" customHeight="1" thickBot="1" x14ac:dyDescent="0.3">
      <c r="A42" s="171" t="s">
        <v>73</v>
      </c>
      <c r="B42" s="172"/>
      <c r="C42" s="172"/>
      <c r="D42" s="172"/>
      <c r="E42" s="172"/>
      <c r="F42" s="172"/>
      <c r="G42" s="172"/>
      <c r="H42" s="172"/>
      <c r="I42" s="173"/>
    </row>
    <row r="43" spans="1:11" ht="45.75" thickBot="1" x14ac:dyDescent="0.3">
      <c r="A43" s="79" t="s">
        <v>72</v>
      </c>
      <c r="B43" s="114" t="s">
        <v>22</v>
      </c>
      <c r="C43" s="41" t="s">
        <v>21</v>
      </c>
      <c r="D43" s="40" t="s">
        <v>20</v>
      </c>
      <c r="E43" s="61" t="s">
        <v>54</v>
      </c>
      <c r="F43" s="64" t="s">
        <v>55</v>
      </c>
      <c r="G43" s="77" t="s">
        <v>56</v>
      </c>
      <c r="H43" s="113" t="s">
        <v>19</v>
      </c>
      <c r="I43" s="42" t="s">
        <v>18</v>
      </c>
    </row>
    <row r="44" spans="1:11" ht="28.15" customHeight="1" x14ac:dyDescent="0.25">
      <c r="A44" s="175" t="s">
        <v>74</v>
      </c>
      <c r="B44" s="115" t="s">
        <v>76</v>
      </c>
      <c r="C44" s="115" t="s">
        <v>77</v>
      </c>
      <c r="D44" s="128">
        <v>604879</v>
      </c>
      <c r="E44" s="126">
        <v>483903</v>
      </c>
      <c r="F44" s="126">
        <v>483903</v>
      </c>
      <c r="G44" s="117">
        <v>483903</v>
      </c>
      <c r="H44" s="126">
        <v>0</v>
      </c>
      <c r="I44" s="125" t="s">
        <v>84</v>
      </c>
      <c r="K44" s="80"/>
    </row>
    <row r="45" spans="1:11" ht="45" x14ac:dyDescent="0.25">
      <c r="A45" s="176"/>
      <c r="B45" s="119" t="s">
        <v>78</v>
      </c>
      <c r="C45" s="119" t="s">
        <v>81</v>
      </c>
      <c r="D45" s="127">
        <v>602580</v>
      </c>
      <c r="E45" s="49">
        <v>482064</v>
      </c>
      <c r="F45" s="49">
        <v>482064</v>
      </c>
      <c r="G45" s="120">
        <v>482064</v>
      </c>
      <c r="H45" s="49">
        <v>0</v>
      </c>
      <c r="I45" s="116" t="s">
        <v>83</v>
      </c>
    </row>
    <row r="46" spans="1:11" ht="14.45" customHeight="1" x14ac:dyDescent="0.25">
      <c r="A46" s="176"/>
      <c r="B46" s="118" t="s">
        <v>79</v>
      </c>
      <c r="C46" s="118" t="s">
        <v>27</v>
      </c>
      <c r="D46" s="127">
        <v>2787629</v>
      </c>
      <c r="E46" s="44">
        <v>2230103</v>
      </c>
      <c r="F46" s="44">
        <v>2230103</v>
      </c>
      <c r="G46" s="121">
        <v>2230103</v>
      </c>
      <c r="H46" s="49">
        <v>0</v>
      </c>
      <c r="I46" s="116" t="s">
        <v>83</v>
      </c>
    </row>
    <row r="47" spans="1:11" ht="30.75" thickBot="1" x14ac:dyDescent="0.3">
      <c r="A47" s="177"/>
      <c r="B47" s="122" t="s">
        <v>80</v>
      </c>
      <c r="C47" s="122" t="s">
        <v>82</v>
      </c>
      <c r="D47" s="123">
        <v>862655</v>
      </c>
      <c r="E47" s="112">
        <v>690124</v>
      </c>
      <c r="F47" s="112">
        <v>690124</v>
      </c>
      <c r="G47" s="124">
        <v>662990</v>
      </c>
      <c r="H47" s="58">
        <v>0</v>
      </c>
      <c r="I47" s="116" t="s">
        <v>83</v>
      </c>
    </row>
    <row r="48" spans="1:11" ht="15.75" thickBot="1" x14ac:dyDescent="0.3">
      <c r="A48" s="31" t="s">
        <v>49</v>
      </c>
      <c r="B48" s="32"/>
      <c r="C48" s="32"/>
      <c r="D48" s="37">
        <f>SUM(D44:D47)</f>
        <v>4857743</v>
      </c>
      <c r="E48" s="35">
        <f>SUM(E44:E47)</f>
        <v>3886194</v>
      </c>
      <c r="F48" s="35">
        <f>SUM(F44:F47)</f>
        <v>3886194</v>
      </c>
      <c r="G48" s="52">
        <f>SUM(G44:G47)</f>
        <v>3859060</v>
      </c>
      <c r="H48" s="52">
        <f>SUM(H44:H47)</f>
        <v>0</v>
      </c>
      <c r="I48" s="34"/>
    </row>
    <row r="49" spans="1:11" ht="15.75" thickBot="1" x14ac:dyDescent="0.3"/>
    <row r="50" spans="1:11" ht="15" customHeight="1" thickBot="1" x14ac:dyDescent="0.3">
      <c r="A50" s="171" t="s">
        <v>73</v>
      </c>
      <c r="B50" s="172"/>
      <c r="C50" s="172"/>
      <c r="D50" s="172"/>
      <c r="E50" s="172"/>
      <c r="F50" s="172"/>
      <c r="G50" s="172"/>
      <c r="H50" s="172"/>
      <c r="I50" s="173"/>
    </row>
    <row r="51" spans="1:11" ht="25.5" customHeight="1" thickBot="1" x14ac:dyDescent="0.3">
      <c r="A51" s="23" t="s">
        <v>72</v>
      </c>
      <c r="B51" s="24" t="s">
        <v>22</v>
      </c>
      <c r="C51" s="24" t="s">
        <v>21</v>
      </c>
      <c r="D51" s="25" t="s">
        <v>20</v>
      </c>
      <c r="E51" s="24" t="s">
        <v>54</v>
      </c>
      <c r="F51" s="77" t="s">
        <v>55</v>
      </c>
      <c r="G51" s="77" t="s">
        <v>56</v>
      </c>
      <c r="H51" s="25" t="s">
        <v>19</v>
      </c>
      <c r="I51" s="26" t="s">
        <v>18</v>
      </c>
    </row>
    <row r="52" spans="1:11" ht="47.45" customHeight="1" x14ac:dyDescent="0.25">
      <c r="A52" s="174" t="s">
        <v>75</v>
      </c>
      <c r="B52" s="43" t="s">
        <v>85</v>
      </c>
      <c r="C52" s="43" t="s">
        <v>87</v>
      </c>
      <c r="D52" s="45">
        <v>2475555</v>
      </c>
      <c r="E52" s="44">
        <v>2366922</v>
      </c>
      <c r="F52" s="44">
        <v>2366922</v>
      </c>
      <c r="G52" s="44">
        <v>1980444</v>
      </c>
      <c r="H52" s="44">
        <v>0</v>
      </c>
      <c r="I52" s="46" t="s">
        <v>83</v>
      </c>
    </row>
    <row r="53" spans="1:11" ht="42" customHeight="1" thickBot="1" x14ac:dyDescent="0.3">
      <c r="A53" s="161"/>
      <c r="B53" s="56" t="s">
        <v>86</v>
      </c>
      <c r="C53" s="56" t="s">
        <v>9</v>
      </c>
      <c r="D53" s="57">
        <v>599700</v>
      </c>
      <c r="E53" s="58">
        <v>525624</v>
      </c>
      <c r="F53" s="58">
        <v>525624</v>
      </c>
      <c r="G53" s="58">
        <v>479760</v>
      </c>
      <c r="H53" s="58">
        <v>0</v>
      </c>
      <c r="I53" s="46" t="s">
        <v>83</v>
      </c>
      <c r="K53" s="80"/>
    </row>
    <row r="54" spans="1:11" ht="19.5" customHeight="1" thickBot="1" x14ac:dyDescent="0.3">
      <c r="A54" s="55" t="s">
        <v>49</v>
      </c>
      <c r="B54" s="38"/>
      <c r="C54" s="38"/>
      <c r="D54" s="39">
        <f>SUM(D52:D53)</f>
        <v>3075255</v>
      </c>
      <c r="E54" s="35">
        <f>SUM(E52:E53)</f>
        <v>2892546</v>
      </c>
      <c r="F54" s="35">
        <f>SUM(F52:F53)</f>
        <v>2892546</v>
      </c>
      <c r="G54" s="52">
        <f>SUM(G52:G53)</f>
        <v>2460204</v>
      </c>
      <c r="H54" s="52">
        <f>SUM(H52:H53)</f>
        <v>0</v>
      </c>
      <c r="I54" s="34"/>
    </row>
    <row r="55" spans="1:11" ht="15.75" thickBot="1" x14ac:dyDescent="0.3"/>
    <row r="56" spans="1:11" ht="15.75" thickBot="1" x14ac:dyDescent="0.3">
      <c r="B56" s="97" t="s">
        <v>57</v>
      </c>
      <c r="C56" s="98" t="s">
        <v>58</v>
      </c>
    </row>
    <row r="57" spans="1:11" x14ac:dyDescent="0.25">
      <c r="B57" s="129" t="s">
        <v>66</v>
      </c>
      <c r="C57" s="130">
        <f>H6+H14+H21+H29+H34+H40+H48+H54</f>
        <v>5462977</v>
      </c>
    </row>
    <row r="58" spans="1:11" ht="15.75" thickBot="1" x14ac:dyDescent="0.3">
      <c r="B58" s="131" t="s">
        <v>59</v>
      </c>
      <c r="C58" s="132">
        <f>G34+G40+G48+G54</f>
        <v>10313169</v>
      </c>
    </row>
    <row r="59" spans="1:11" ht="15.75" thickBot="1" x14ac:dyDescent="0.3">
      <c r="B59" s="92"/>
      <c r="C59" s="93"/>
    </row>
    <row r="60" spans="1:11" x14ac:dyDescent="0.25">
      <c r="B60" s="94" t="s">
        <v>61</v>
      </c>
      <c r="C60" s="99">
        <v>18937000</v>
      </c>
      <c r="D60" s="144">
        <f>C60-C62</f>
        <v>17043300</v>
      </c>
      <c r="E60" t="s">
        <v>90</v>
      </c>
    </row>
    <row r="61" spans="1:11" x14ac:dyDescent="0.25">
      <c r="B61" s="95" t="s">
        <v>60</v>
      </c>
      <c r="C61" s="96">
        <f>C57+C58</f>
        <v>15776146</v>
      </c>
    </row>
    <row r="62" spans="1:11" ht="15.75" thickBot="1" x14ac:dyDescent="0.3">
      <c r="B62" s="100" t="s">
        <v>89</v>
      </c>
      <c r="C62" s="101">
        <v>1893700</v>
      </c>
    </row>
    <row r="63" spans="1:11" ht="15.75" thickBot="1" x14ac:dyDescent="0.3">
      <c r="B63" s="102" t="s">
        <v>62</v>
      </c>
      <c r="C63" s="103">
        <f>D60-C61</f>
        <v>1267154</v>
      </c>
      <c r="D63" s="104"/>
      <c r="E63" s="104"/>
    </row>
    <row r="64" spans="1:11" ht="15.75" thickBot="1" x14ac:dyDescent="0.3">
      <c r="B64" s="133" t="s">
        <v>92</v>
      </c>
      <c r="C64" s="141">
        <v>5000300</v>
      </c>
      <c r="D64" s="140">
        <f>C63+C64</f>
        <v>6267454</v>
      </c>
      <c r="E64" t="s">
        <v>93</v>
      </c>
    </row>
  </sheetData>
  <sheetProtection algorithmName="SHA-512" hashValue="MQs6t3UGiXsG5bDaHMwSNAaLNtSnNv8f9frw6pJ2c7pL4L5q3AFD4G15yhs4rsXMcey+VmKgPZ5iUugg4TJv1A==" saltValue="K9lIrvb1SkGgpezImsM0Ng==" spinCount="100000" sheet="1" objects="1" scenarios="1"/>
  <mergeCells count="15">
    <mergeCell ref="A42:I42"/>
    <mergeCell ref="A50:I50"/>
    <mergeCell ref="A52:A53"/>
    <mergeCell ref="A44:A47"/>
    <mergeCell ref="A31:I31"/>
    <mergeCell ref="A36:I36"/>
    <mergeCell ref="A38:A39"/>
    <mergeCell ref="A1:I1"/>
    <mergeCell ref="A10:A13"/>
    <mergeCell ref="A18:A20"/>
    <mergeCell ref="A25:A28"/>
    <mergeCell ref="A23:I23"/>
    <mergeCell ref="A3:A5"/>
    <mergeCell ref="A8:I8"/>
    <mergeCell ref="A16:I16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3D7F-D979-4142-8760-2B8CA210189B}">
  <sheetPr>
    <pageSetUpPr fitToPage="1"/>
  </sheetPr>
  <dimension ref="A1:G64"/>
  <sheetViews>
    <sheetView tabSelected="1" zoomScale="79" zoomScaleNormal="79" workbookViewId="0">
      <selection activeCell="I9" sqref="I9"/>
    </sheetView>
  </sheetViews>
  <sheetFormatPr defaultColWidth="8.85546875" defaultRowHeight="15" x14ac:dyDescent="0.25"/>
  <cols>
    <col min="1" max="1" width="26.5703125" style="1" customWidth="1"/>
    <col min="2" max="5" width="22.7109375" style="1" customWidth="1"/>
    <col min="6" max="217" width="15" style="1" customWidth="1"/>
    <col min="218" max="16384" width="8.85546875" style="1"/>
  </cols>
  <sheetData>
    <row r="1" spans="1:7" ht="63.75" thickBot="1" x14ac:dyDescent="0.3">
      <c r="A1" s="88" t="s">
        <v>0</v>
      </c>
      <c r="B1" s="89" t="s">
        <v>69</v>
      </c>
      <c r="C1" s="90" t="s">
        <v>70</v>
      </c>
      <c r="D1" s="90" t="s">
        <v>71</v>
      </c>
      <c r="E1" s="145" t="s">
        <v>91</v>
      </c>
    </row>
    <row r="2" spans="1:7" ht="54" customHeight="1" x14ac:dyDescent="0.25">
      <c r="A2" s="85" t="s">
        <v>1</v>
      </c>
      <c r="B2" s="82">
        <v>2032560</v>
      </c>
      <c r="C2" s="81">
        <v>2014680</v>
      </c>
      <c r="D2" s="81">
        <v>0</v>
      </c>
      <c r="E2" s="146">
        <f t="shared" ref="E2:E9" si="0">B2-C2-D2</f>
        <v>17880</v>
      </c>
    </row>
    <row r="3" spans="1:7" ht="54" customHeight="1" x14ac:dyDescent="0.25">
      <c r="A3" s="86" t="s">
        <v>2</v>
      </c>
      <c r="B3" s="83">
        <v>0</v>
      </c>
      <c r="C3" s="7">
        <v>0</v>
      </c>
      <c r="D3" s="7">
        <v>0</v>
      </c>
      <c r="E3" s="147">
        <f t="shared" si="0"/>
        <v>0</v>
      </c>
    </row>
    <row r="4" spans="1:7" ht="54" customHeight="1" x14ac:dyDescent="0.25">
      <c r="A4" s="87" t="s">
        <v>3</v>
      </c>
      <c r="B4" s="84">
        <v>0</v>
      </c>
      <c r="C4" s="6">
        <v>0</v>
      </c>
      <c r="D4" s="6">
        <v>0</v>
      </c>
      <c r="E4" s="146">
        <f t="shared" si="0"/>
        <v>0</v>
      </c>
    </row>
    <row r="5" spans="1:7" ht="58.15" customHeight="1" x14ac:dyDescent="0.25">
      <c r="A5" s="86" t="s">
        <v>4</v>
      </c>
      <c r="B5" s="7">
        <v>2595342</v>
      </c>
      <c r="C5" s="7">
        <v>2595342</v>
      </c>
      <c r="D5" s="7">
        <v>0</v>
      </c>
      <c r="E5" s="148">
        <f>B5-C5-D5</f>
        <v>0</v>
      </c>
    </row>
    <row r="6" spans="1:7" ht="35.450000000000003" customHeight="1" x14ac:dyDescent="0.25">
      <c r="A6" s="87" t="s">
        <v>5</v>
      </c>
      <c r="B6" s="84">
        <v>4000000</v>
      </c>
      <c r="C6" s="6">
        <v>819355</v>
      </c>
      <c r="D6" s="6">
        <v>3178905</v>
      </c>
      <c r="E6" s="149">
        <f t="shared" si="0"/>
        <v>1740</v>
      </c>
    </row>
    <row r="7" spans="1:7" ht="86.45" customHeight="1" x14ac:dyDescent="0.25">
      <c r="A7" s="86" t="s">
        <v>6</v>
      </c>
      <c r="B7" s="83">
        <v>1000000</v>
      </c>
      <c r="C7" s="7">
        <v>33600</v>
      </c>
      <c r="D7" s="7">
        <v>815000</v>
      </c>
      <c r="E7" s="148">
        <f t="shared" si="0"/>
        <v>151400</v>
      </c>
    </row>
    <row r="8" spans="1:7" ht="54" customHeight="1" x14ac:dyDescent="0.25">
      <c r="A8" s="143" t="s">
        <v>7</v>
      </c>
      <c r="B8" s="84">
        <v>0</v>
      </c>
      <c r="C8" s="6">
        <v>0</v>
      </c>
      <c r="D8" s="6">
        <v>0</v>
      </c>
      <c r="E8" s="149">
        <f t="shared" si="0"/>
        <v>0</v>
      </c>
    </row>
    <row r="9" spans="1:7" ht="63.6" customHeight="1" thickBot="1" x14ac:dyDescent="0.3">
      <c r="A9" s="134" t="s">
        <v>88</v>
      </c>
      <c r="B9" s="135">
        <v>7415398</v>
      </c>
      <c r="C9" s="136">
        <v>0</v>
      </c>
      <c r="D9" s="136">
        <v>6319264</v>
      </c>
      <c r="E9" s="150">
        <f t="shared" si="0"/>
        <v>1096134</v>
      </c>
    </row>
    <row r="10" spans="1:7" ht="54" customHeight="1" thickBot="1" x14ac:dyDescent="0.3">
      <c r="A10" s="137" t="s">
        <v>49</v>
      </c>
      <c r="B10" s="138">
        <f>SUM(B2:B9)</f>
        <v>17043300</v>
      </c>
      <c r="C10" s="139">
        <f>SUM(C2:C9)</f>
        <v>5462977</v>
      </c>
      <c r="D10" s="153">
        <f>SUM(D2:D9)</f>
        <v>10313169</v>
      </c>
      <c r="E10" s="151">
        <f>SUM(E2:E9)</f>
        <v>1267154</v>
      </c>
      <c r="F10" s="152"/>
      <c r="G10" s="142"/>
    </row>
    <row r="11" spans="1:7" ht="31.9" customHeight="1" x14ac:dyDescent="0.25">
      <c r="B11" s="5"/>
      <c r="C11" s="2"/>
      <c r="D11" s="2"/>
      <c r="E11" s="106"/>
    </row>
    <row r="12" spans="1:7" ht="14.45" customHeight="1" x14ac:dyDescent="0.25">
      <c r="A12" s="3"/>
      <c r="B12" s="4"/>
      <c r="E12" s="106"/>
      <c r="F12" s="184"/>
    </row>
    <row r="13" spans="1:7" x14ac:dyDescent="0.25">
      <c r="A13" s="3"/>
      <c r="B13" s="4"/>
      <c r="D13" s="4"/>
      <c r="E13" s="106"/>
      <c r="F13" s="184"/>
    </row>
    <row r="14" spans="1:7" x14ac:dyDescent="0.25">
      <c r="A14" s="3"/>
      <c r="E14" s="106"/>
      <c r="F14" s="184"/>
    </row>
    <row r="15" spans="1:7" x14ac:dyDescent="0.25">
      <c r="A15" s="3"/>
      <c r="E15" s="107"/>
      <c r="F15" s="184"/>
    </row>
    <row r="16" spans="1:7" ht="42.6" customHeight="1" x14ac:dyDescent="0.25">
      <c r="E16" s="106"/>
      <c r="F16" s="184"/>
    </row>
    <row r="17" spans="5:5" x14ac:dyDescent="0.25">
      <c r="E17" s="106"/>
    </row>
    <row r="18" spans="5:5" x14ac:dyDescent="0.25">
      <c r="E18" s="106"/>
    </row>
    <row r="19" spans="5:5" x14ac:dyDescent="0.25">
      <c r="E19" s="106"/>
    </row>
    <row r="20" spans="5:5" x14ac:dyDescent="0.25">
      <c r="E20" s="106"/>
    </row>
    <row r="21" spans="5:5" x14ac:dyDescent="0.25">
      <c r="E21" s="106"/>
    </row>
    <row r="22" spans="5:5" x14ac:dyDescent="0.25">
      <c r="E22" s="106"/>
    </row>
    <row r="23" spans="5:5" x14ac:dyDescent="0.25">
      <c r="E23" s="106"/>
    </row>
    <row r="24" spans="5:5" x14ac:dyDescent="0.25">
      <c r="E24" s="106"/>
    </row>
    <row r="25" spans="5:5" x14ac:dyDescent="0.25">
      <c r="E25" s="106"/>
    </row>
    <row r="26" spans="5:5" x14ac:dyDescent="0.25">
      <c r="E26" s="106"/>
    </row>
    <row r="27" spans="5:5" x14ac:dyDescent="0.25">
      <c r="E27" s="106"/>
    </row>
    <row r="28" spans="5:5" x14ac:dyDescent="0.25">
      <c r="E28" s="106"/>
    </row>
    <row r="29" spans="5:5" x14ac:dyDescent="0.25">
      <c r="E29" s="106"/>
    </row>
    <row r="30" spans="5:5" x14ac:dyDescent="0.25">
      <c r="E30" s="106"/>
    </row>
    <row r="31" spans="5:5" x14ac:dyDescent="0.25">
      <c r="E31" s="106"/>
    </row>
    <row r="32" spans="5:5" x14ac:dyDescent="0.25">
      <c r="E32" s="106"/>
    </row>
    <row r="33" spans="5:5" x14ac:dyDescent="0.25">
      <c r="E33" s="106"/>
    </row>
    <row r="34" spans="5:5" x14ac:dyDescent="0.25">
      <c r="E34" s="106"/>
    </row>
    <row r="35" spans="5:5" x14ac:dyDescent="0.25">
      <c r="E35" s="106"/>
    </row>
    <row r="36" spans="5:5" x14ac:dyDescent="0.25">
      <c r="E36" s="106"/>
    </row>
    <row r="37" spans="5:5" x14ac:dyDescent="0.25">
      <c r="E37" s="106"/>
    </row>
    <row r="38" spans="5:5" x14ac:dyDescent="0.25">
      <c r="E38" s="106"/>
    </row>
    <row r="39" spans="5:5" x14ac:dyDescent="0.25">
      <c r="E39" s="106"/>
    </row>
    <row r="40" spans="5:5" x14ac:dyDescent="0.25">
      <c r="E40" s="106"/>
    </row>
    <row r="41" spans="5:5" x14ac:dyDescent="0.25">
      <c r="E41" s="106"/>
    </row>
    <row r="42" spans="5:5" x14ac:dyDescent="0.25">
      <c r="E42" s="106"/>
    </row>
    <row r="43" spans="5:5" x14ac:dyDescent="0.25">
      <c r="E43" s="106"/>
    </row>
    <row r="44" spans="5:5" x14ac:dyDescent="0.25">
      <c r="E44" s="106"/>
    </row>
    <row r="45" spans="5:5" x14ac:dyDescent="0.25">
      <c r="E45" s="106"/>
    </row>
    <row r="46" spans="5:5" x14ac:dyDescent="0.25">
      <c r="E46" s="106"/>
    </row>
    <row r="47" spans="5:5" x14ac:dyDescent="0.25">
      <c r="E47" s="106"/>
    </row>
    <row r="48" spans="5:5" x14ac:dyDescent="0.25">
      <c r="E48" s="106"/>
    </row>
    <row r="49" spans="5:5" x14ac:dyDescent="0.25">
      <c r="E49" s="106"/>
    </row>
    <row r="50" spans="5:5" x14ac:dyDescent="0.25">
      <c r="E50" s="106"/>
    </row>
    <row r="51" spans="5:5" x14ac:dyDescent="0.25">
      <c r="E51" s="106"/>
    </row>
    <row r="52" spans="5:5" x14ac:dyDescent="0.25">
      <c r="E52" s="106"/>
    </row>
    <row r="53" spans="5:5" x14ac:dyDescent="0.25">
      <c r="E53" s="106"/>
    </row>
    <row r="54" spans="5:5" x14ac:dyDescent="0.25">
      <c r="E54" s="106"/>
    </row>
    <row r="55" spans="5:5" x14ac:dyDescent="0.25">
      <c r="E55" s="106"/>
    </row>
    <row r="56" spans="5:5" x14ac:dyDescent="0.25">
      <c r="E56" s="106"/>
    </row>
    <row r="57" spans="5:5" x14ac:dyDescent="0.25">
      <c r="E57" s="106"/>
    </row>
    <row r="58" spans="5:5" x14ac:dyDescent="0.25">
      <c r="E58" s="106"/>
    </row>
    <row r="59" spans="5:5" x14ac:dyDescent="0.25">
      <c r="E59" s="106"/>
    </row>
    <row r="60" spans="5:5" x14ac:dyDescent="0.25">
      <c r="E60" s="106"/>
    </row>
    <row r="61" spans="5:5" x14ac:dyDescent="0.25">
      <c r="E61" s="106"/>
    </row>
    <row r="62" spans="5:5" x14ac:dyDescent="0.25">
      <c r="E62" s="106"/>
    </row>
    <row r="63" spans="5:5" x14ac:dyDescent="0.25">
      <c r="E63" s="106"/>
    </row>
    <row r="64" spans="5:5" x14ac:dyDescent="0.25">
      <c r="E64" s="106"/>
    </row>
  </sheetData>
  <sheetProtection algorithmName="SHA-512" hashValue="A5GCm7mMCDvFtSRagbafHQIyxoyqHIamtsjL3MpfEuj7GKmb5eigsrQM82Cm6HjQk8dGwAeYuH9N8a1MbmDvGg==" saltValue="6BKzDvwXKuKXsieQqncR3Q==" spinCount="100000" sheet="1" objects="1" scenarios="1"/>
  <mergeCells count="1">
    <mergeCell ref="F12:F16"/>
  </mergeCells>
  <pageMargins left="0.7" right="0.7" top="0.78740157499999996" bottom="0.78740157499999996" header="0.3" footer="0.3"/>
  <pageSetup paperSize="9" scale="6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PRV_projekty</vt:lpstr>
      <vt:lpstr>PRV_čerpání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Gollová Dita</dc:creator>
  <cp:lastModifiedBy>Valdová Kateřina</cp:lastModifiedBy>
  <cp:lastPrinted>2021-11-01T10:26:09Z</cp:lastPrinted>
  <dcterms:created xsi:type="dcterms:W3CDTF">2019-04-15T11:41:25Z</dcterms:created>
  <dcterms:modified xsi:type="dcterms:W3CDTF">2021-11-02T12:39:09Z</dcterms:modified>
</cp:coreProperties>
</file>